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coate\Desktop\Riggs supps\"/>
    </mc:Choice>
  </mc:AlternateContent>
  <bookViews>
    <workbookView xWindow="0" yWindow="0" windowWidth="28800" windowHeight="14175" tabRatio="500"/>
  </bookViews>
  <sheets>
    <sheet name="Sheet2" sheetId="2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4" i="2" l="1"/>
  <c r="N15" i="2"/>
  <c r="N13" i="2"/>
  <c r="N12" i="2"/>
  <c r="N10" i="2"/>
  <c r="E10" i="2"/>
  <c r="N9" i="2"/>
  <c r="E9" i="2"/>
  <c r="N8" i="2"/>
  <c r="E8" i="2"/>
  <c r="N7" i="2"/>
  <c r="E7" i="2"/>
  <c r="N5" i="2"/>
  <c r="N4" i="2"/>
  <c r="N3" i="2"/>
  <c r="N2" i="2"/>
</calcChain>
</file>

<file path=xl/sharedStrings.xml><?xml version="1.0" encoding="utf-8"?>
<sst xmlns="http://schemas.openxmlformats.org/spreadsheetml/2006/main" count="122" uniqueCount="52">
  <si>
    <t>Date (m/d/yr)</t>
  </si>
  <si>
    <t>Group</t>
  </si>
  <si>
    <t>New Turtle ID</t>
  </si>
  <si>
    <t>Sex</t>
  </si>
  <si>
    <t>Turtle Wt (g)</t>
  </si>
  <si>
    <t>CA length (mm)</t>
  </si>
  <si>
    <t>PL length (mm)</t>
  </si>
  <si>
    <t>PL wet wt (g)</t>
  </si>
  <si>
    <t>CA wet wt (g)</t>
  </si>
  <si>
    <t>LF wet wt (g)</t>
  </si>
  <si>
    <t>RF wet wt (g)</t>
  </si>
  <si>
    <t>Empty liver tube (g)</t>
  </si>
  <si>
    <t>Liver tube + liver (g)</t>
  </si>
  <si>
    <t>Liver weight (g)</t>
  </si>
  <si>
    <t>Blood PO2 (mmHg)</t>
  </si>
  <si>
    <t>Blood pH</t>
  </si>
  <si>
    <t>Blood PCO2 (mmHg)</t>
  </si>
  <si>
    <t>Blood HCO3 (meq/L)</t>
  </si>
  <si>
    <t>Plasma lactate (mM)</t>
  </si>
  <si>
    <t>Plasma glucose (mM)</t>
  </si>
  <si>
    <t>Hematocrit (%)</t>
  </si>
  <si>
    <t>Comments</t>
  </si>
  <si>
    <t>3°C Control</t>
  </si>
  <si>
    <t>PM01</t>
  </si>
  <si>
    <t>F</t>
  </si>
  <si>
    <t>N/A</t>
  </si>
  <si>
    <t>Large female; lots of fat; small chunk of liver not in total liver tube (1cm3); dark plasma; no urine b/c bladder accidentally cut; not able to catheterize</t>
  </si>
  <si>
    <t>PM02</t>
  </si>
  <si>
    <t>M</t>
  </si>
  <si>
    <t>Male; got a sample for blood gas measurements; lots of pee and uric acid; some heparin may have gotten into blood sample for metabolites</t>
  </si>
  <si>
    <t>PM03</t>
  </si>
  <si>
    <t>Female; cerebellum sample very small; no blood gas sample; anaemic; low/no fat; worm collected from liver; no urine; overall, sickly looking turtle</t>
  </si>
  <si>
    <t>PM04</t>
  </si>
  <si>
    <t>collected blood for blood gas; male</t>
  </si>
  <si>
    <t>3°C Anoxic</t>
  </si>
  <si>
    <t>PM06</t>
  </si>
  <si>
    <t>*note: all turtles were very active*; small turtle; able to obtain blood from artery; no urine; female; cerebellum broken when collecting=not complete; gas in lungs</t>
  </si>
  <si>
    <t>PM07</t>
  </si>
  <si>
    <t>collected blood from artery; gas in lungs</t>
  </si>
  <si>
    <t>PM08</t>
  </si>
  <si>
    <t>cysts on stomach (exterior); worm on liver (exterior); collected both whole stomach and liver worm; part of liver fell into liquid N (lost); no urine; gas in lungs; big, black seminiferous tubules</t>
  </si>
  <si>
    <t>PM09</t>
  </si>
  <si>
    <t>lots of fat; ~1/6 of liver fell/flew across room and landed behind desk=lost; small amount of urine collected; squeezed gas out of lungs when clamped</t>
  </si>
  <si>
    <t>3°C Recovered</t>
  </si>
  <si>
    <t>PM11</t>
  </si>
  <si>
    <t>blood gas sample collected; very full bladder</t>
  </si>
  <si>
    <t>PM12</t>
  </si>
  <si>
    <t>blood gas sample collected; full bladder</t>
  </si>
  <si>
    <t>PM13</t>
  </si>
  <si>
    <r>
      <t>no cerebellum; telencephalon "A" fell on blue paper covering table; some fat deposits; chunk of liver (3 cm</t>
    </r>
    <r>
      <rPr>
        <vertAlign val="super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>) fell into liquid nitrogen bucket=lost; lid to liver tube changed b/c fell on floor but this shouldn’t change the weight</t>
    </r>
  </si>
  <si>
    <t>PM14</t>
  </si>
  <si>
    <t>fat deposits; quite a bit of urine; 2.76 g of liver discarded b/c fell on floor (included in final weight calc.); penetration/puncture through carapace with something organic and squishy, dk grey in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</si>
</sst>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NumberFormat="1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H3" sqref="H3"/>
    </sheetView>
  </sheetViews>
  <sheetFormatPr defaultColWidth="11" defaultRowHeight="15.75" x14ac:dyDescent="0.25"/>
  <sheetData>
    <row r="1" spans="1:22" ht="47.25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8" t="s">
        <v>21</v>
      </c>
    </row>
    <row r="2" spans="1:22" ht="59.1" customHeight="1" x14ac:dyDescent="0.25">
      <c r="A2" s="9">
        <v>42040</v>
      </c>
      <c r="B2" s="10" t="s">
        <v>22</v>
      </c>
      <c r="C2" s="11" t="s">
        <v>23</v>
      </c>
      <c r="D2" s="12" t="s">
        <v>24</v>
      </c>
      <c r="E2" s="10">
        <v>378</v>
      </c>
      <c r="F2" s="10">
        <v>141.63</v>
      </c>
      <c r="G2" s="10">
        <v>132.19</v>
      </c>
      <c r="H2" s="10">
        <v>38.194499999999998</v>
      </c>
      <c r="I2" s="10">
        <v>69.479799999999997</v>
      </c>
      <c r="J2" s="10">
        <v>0.66239999999999999</v>
      </c>
      <c r="K2" s="10">
        <v>0.64510000000000001</v>
      </c>
      <c r="L2" s="10">
        <v>14.6027</v>
      </c>
      <c r="M2" s="10">
        <v>33.106999999999999</v>
      </c>
      <c r="N2" s="10">
        <f>M2-L2</f>
        <v>18.504300000000001</v>
      </c>
      <c r="O2" s="10" t="s">
        <v>25</v>
      </c>
      <c r="P2" s="10" t="s">
        <v>25</v>
      </c>
      <c r="Q2" s="10" t="s">
        <v>25</v>
      </c>
      <c r="R2" s="10" t="s">
        <v>25</v>
      </c>
      <c r="S2" s="13">
        <v>1.9350000000000001</v>
      </c>
      <c r="T2" s="13">
        <v>4.38</v>
      </c>
      <c r="U2" s="13">
        <v>32</v>
      </c>
      <c r="V2" s="14" t="s">
        <v>26</v>
      </c>
    </row>
    <row r="3" spans="1:22" ht="59.1" customHeight="1" x14ac:dyDescent="0.25">
      <c r="A3" s="9">
        <v>42040</v>
      </c>
      <c r="B3" s="10" t="s">
        <v>22</v>
      </c>
      <c r="C3" s="11" t="s">
        <v>27</v>
      </c>
      <c r="D3" s="12" t="s">
        <v>28</v>
      </c>
      <c r="E3" s="10">
        <v>225</v>
      </c>
      <c r="F3" s="10">
        <v>120.73</v>
      </c>
      <c r="G3" s="10">
        <v>111.76</v>
      </c>
      <c r="H3" s="10">
        <v>26.484400000000001</v>
      </c>
      <c r="I3" s="10">
        <v>44.667999999999999</v>
      </c>
      <c r="J3" s="10">
        <v>0.40489999999999998</v>
      </c>
      <c r="K3" s="10">
        <v>0.39960000000000001</v>
      </c>
      <c r="L3" s="10">
        <v>14.5334</v>
      </c>
      <c r="M3" s="10">
        <v>24.770600000000002</v>
      </c>
      <c r="N3" s="10">
        <f t="shared" ref="N3:N5" si="0">M3-L3</f>
        <v>10.237200000000001</v>
      </c>
      <c r="O3" s="13">
        <v>15.6</v>
      </c>
      <c r="P3" s="13">
        <v>7.87</v>
      </c>
      <c r="Q3" s="13">
        <v>13.5</v>
      </c>
      <c r="R3" s="13">
        <v>36.4</v>
      </c>
      <c r="S3" s="13">
        <v>8.3149999999999995</v>
      </c>
      <c r="T3" s="13">
        <v>10.6</v>
      </c>
      <c r="U3" s="13">
        <v>31.5</v>
      </c>
      <c r="V3" s="14" t="s">
        <v>29</v>
      </c>
    </row>
    <row r="4" spans="1:22" ht="59.1" customHeight="1" x14ac:dyDescent="0.25">
      <c r="A4" s="9">
        <v>42040</v>
      </c>
      <c r="B4" s="10" t="s">
        <v>22</v>
      </c>
      <c r="C4" s="11" t="s">
        <v>30</v>
      </c>
      <c r="D4" s="12" t="s">
        <v>24</v>
      </c>
      <c r="E4" s="10">
        <v>175</v>
      </c>
      <c r="F4" s="10">
        <v>108.1</v>
      </c>
      <c r="G4" s="10">
        <v>102.77</v>
      </c>
      <c r="H4" s="10">
        <v>23.4055</v>
      </c>
      <c r="I4" s="10">
        <v>38.482199999999999</v>
      </c>
      <c r="J4" s="10">
        <v>0.30270000000000002</v>
      </c>
      <c r="K4" s="10">
        <v>0.28920000000000001</v>
      </c>
      <c r="L4" s="10">
        <v>14.6587</v>
      </c>
      <c r="M4" s="10">
        <v>22.281700000000001</v>
      </c>
      <c r="N4" s="10">
        <f t="shared" si="0"/>
        <v>7.6230000000000011</v>
      </c>
      <c r="O4" s="10" t="s">
        <v>25</v>
      </c>
      <c r="P4" s="10" t="s">
        <v>25</v>
      </c>
      <c r="Q4" s="10" t="s">
        <v>25</v>
      </c>
      <c r="R4" s="10" t="s">
        <v>25</v>
      </c>
      <c r="S4" s="13">
        <v>3.78</v>
      </c>
      <c r="T4" s="13">
        <v>4.6900000000000004</v>
      </c>
      <c r="U4" s="13">
        <v>16</v>
      </c>
      <c r="V4" s="14" t="s">
        <v>31</v>
      </c>
    </row>
    <row r="5" spans="1:22" ht="59.1" customHeight="1" thickBot="1" x14ac:dyDescent="0.3">
      <c r="A5" s="9">
        <v>42040</v>
      </c>
      <c r="B5" s="10" t="s">
        <v>22</v>
      </c>
      <c r="C5" s="11" t="s">
        <v>32</v>
      </c>
      <c r="D5" s="12" t="s">
        <v>28</v>
      </c>
      <c r="E5" s="10">
        <v>179</v>
      </c>
      <c r="F5" s="10">
        <v>95.28</v>
      </c>
      <c r="G5" s="10">
        <v>87.8</v>
      </c>
      <c r="H5" s="10">
        <v>20.544499999999999</v>
      </c>
      <c r="I5" s="10">
        <v>36.7239</v>
      </c>
      <c r="J5" s="10">
        <v>0.30790000000000001</v>
      </c>
      <c r="K5" s="10">
        <v>0.31680000000000003</v>
      </c>
      <c r="L5" s="10">
        <v>14.6388</v>
      </c>
      <c r="M5" s="10">
        <v>25.830500000000001</v>
      </c>
      <c r="N5" s="10">
        <f t="shared" si="0"/>
        <v>11.191700000000001</v>
      </c>
      <c r="O5" s="13">
        <v>31</v>
      </c>
      <c r="P5" s="13">
        <v>8.06</v>
      </c>
      <c r="Q5" s="13">
        <v>11.3</v>
      </c>
      <c r="R5" s="13">
        <v>53.6</v>
      </c>
      <c r="S5" s="13">
        <v>1.21</v>
      </c>
      <c r="T5" s="13">
        <v>9.41</v>
      </c>
      <c r="U5" s="13">
        <v>31</v>
      </c>
      <c r="V5" s="14" t="s">
        <v>33</v>
      </c>
    </row>
    <row r="6" spans="1:22" ht="59.1" customHeight="1" x14ac:dyDescent="0.25">
      <c r="A6" s="15" t="s">
        <v>0</v>
      </c>
      <c r="B6" s="16" t="s">
        <v>1</v>
      </c>
      <c r="C6" s="17" t="s">
        <v>2</v>
      </c>
      <c r="D6" s="17" t="s">
        <v>3</v>
      </c>
      <c r="E6" s="16" t="s">
        <v>4</v>
      </c>
      <c r="F6" s="16" t="s">
        <v>5</v>
      </c>
      <c r="G6" s="16" t="s">
        <v>6</v>
      </c>
      <c r="H6" s="16" t="s">
        <v>7</v>
      </c>
      <c r="I6" s="16" t="s">
        <v>8</v>
      </c>
      <c r="J6" s="16" t="s">
        <v>9</v>
      </c>
      <c r="K6" s="16" t="s">
        <v>10</v>
      </c>
      <c r="L6" s="16" t="s">
        <v>11</v>
      </c>
      <c r="M6" s="18" t="s">
        <v>12</v>
      </c>
      <c r="N6" s="16" t="s">
        <v>13</v>
      </c>
      <c r="O6" s="19" t="s">
        <v>14</v>
      </c>
      <c r="P6" s="19" t="s">
        <v>15</v>
      </c>
      <c r="Q6" s="19" t="s">
        <v>16</v>
      </c>
      <c r="R6" s="19" t="s">
        <v>17</v>
      </c>
      <c r="S6" s="7" t="s">
        <v>18</v>
      </c>
      <c r="T6" s="7" t="s">
        <v>19</v>
      </c>
      <c r="U6" s="7" t="s">
        <v>20</v>
      </c>
      <c r="V6" s="20" t="s">
        <v>21</v>
      </c>
    </row>
    <row r="7" spans="1:22" ht="59.1" customHeight="1" x14ac:dyDescent="0.25">
      <c r="A7" s="9">
        <v>42048</v>
      </c>
      <c r="B7" s="21" t="s">
        <v>34</v>
      </c>
      <c r="C7" s="22" t="s">
        <v>35</v>
      </c>
      <c r="D7" s="23" t="s">
        <v>24</v>
      </c>
      <c r="E7" s="24">
        <f>358-165</f>
        <v>193</v>
      </c>
      <c r="F7" s="21">
        <v>110.1</v>
      </c>
      <c r="G7" s="21">
        <v>105.2</v>
      </c>
      <c r="H7" s="21">
        <v>22.515999999999998</v>
      </c>
      <c r="I7" s="21">
        <v>34.869999999999997</v>
      </c>
      <c r="J7" s="21">
        <v>0.33710000000000001</v>
      </c>
      <c r="K7" s="21">
        <v>0.38640000000000002</v>
      </c>
      <c r="L7" s="21">
        <v>14.552199999999999</v>
      </c>
      <c r="M7" s="21">
        <v>26.068000000000001</v>
      </c>
      <c r="N7" s="21">
        <f>M7-L7</f>
        <v>11.515800000000002</v>
      </c>
      <c r="O7" s="13">
        <v>0.4</v>
      </c>
      <c r="P7" s="13">
        <v>7.73</v>
      </c>
      <c r="Q7" s="13">
        <v>19.2</v>
      </c>
      <c r="R7" s="13">
        <v>37.5</v>
      </c>
      <c r="S7" s="13">
        <v>23.47</v>
      </c>
      <c r="T7" s="13">
        <v>9.18</v>
      </c>
      <c r="U7" s="13">
        <v>39</v>
      </c>
      <c r="V7" s="25" t="s">
        <v>36</v>
      </c>
    </row>
    <row r="8" spans="1:22" ht="59.1" customHeight="1" x14ac:dyDescent="0.25">
      <c r="A8" s="9">
        <v>42048</v>
      </c>
      <c r="B8" s="10" t="s">
        <v>34</v>
      </c>
      <c r="C8" s="11" t="s">
        <v>37</v>
      </c>
      <c r="D8" s="12" t="s">
        <v>28</v>
      </c>
      <c r="E8" s="24">
        <f>318-165</f>
        <v>153</v>
      </c>
      <c r="F8" s="10">
        <v>99.38</v>
      </c>
      <c r="G8" s="10">
        <v>95.06</v>
      </c>
      <c r="H8" s="10">
        <v>15.545</v>
      </c>
      <c r="I8" s="10">
        <v>28.28</v>
      </c>
      <c r="J8" s="10">
        <v>0.33389999999999997</v>
      </c>
      <c r="K8" s="10">
        <v>0.3196</v>
      </c>
      <c r="L8" s="10">
        <v>14.606</v>
      </c>
      <c r="M8" s="10">
        <v>21.81</v>
      </c>
      <c r="N8" s="21">
        <f t="shared" ref="N8:N10" si="1">M8-L8</f>
        <v>7.2039999999999988</v>
      </c>
      <c r="O8" s="13">
        <v>0.45</v>
      </c>
      <c r="P8" s="13">
        <v>7.7</v>
      </c>
      <c r="Q8" s="13">
        <v>13.4</v>
      </c>
      <c r="R8" s="13">
        <v>24.4</v>
      </c>
      <c r="S8" s="13">
        <v>25.09</v>
      </c>
      <c r="T8" s="13">
        <v>6.38</v>
      </c>
      <c r="U8" s="13">
        <v>36.5</v>
      </c>
      <c r="V8" s="14" t="s">
        <v>38</v>
      </c>
    </row>
    <row r="9" spans="1:22" ht="59.1" customHeight="1" x14ac:dyDescent="0.25">
      <c r="A9" s="9">
        <v>42048</v>
      </c>
      <c r="B9" s="10" t="s">
        <v>34</v>
      </c>
      <c r="C9" s="11" t="s">
        <v>39</v>
      </c>
      <c r="D9" s="12" t="s">
        <v>28</v>
      </c>
      <c r="E9" s="24">
        <f>400-165</f>
        <v>235</v>
      </c>
      <c r="F9" s="10">
        <v>120</v>
      </c>
      <c r="G9" s="10">
        <v>111.62</v>
      </c>
      <c r="H9" s="10">
        <v>29.495000000000001</v>
      </c>
      <c r="I9" s="10">
        <v>48.38</v>
      </c>
      <c r="J9" s="10">
        <v>0.35880000000000001</v>
      </c>
      <c r="K9" s="10">
        <v>0.34839999999999999</v>
      </c>
      <c r="L9" s="10">
        <v>14.7529</v>
      </c>
      <c r="M9" s="10">
        <v>21.8689</v>
      </c>
      <c r="N9" s="21">
        <f t="shared" si="1"/>
        <v>7.1159999999999997</v>
      </c>
      <c r="O9" s="13">
        <v>0.45</v>
      </c>
      <c r="P9" s="13">
        <v>7.67</v>
      </c>
      <c r="Q9" s="13">
        <v>24.9</v>
      </c>
      <c r="R9" s="13">
        <v>42.3</v>
      </c>
      <c r="S9" s="13">
        <v>28.54</v>
      </c>
      <c r="T9" s="13">
        <v>6.46</v>
      </c>
      <c r="U9" s="13">
        <v>39</v>
      </c>
      <c r="V9" s="14" t="s">
        <v>40</v>
      </c>
    </row>
    <row r="10" spans="1:22" ht="59.1" customHeight="1" thickBot="1" x14ac:dyDescent="0.3">
      <c r="A10" s="9">
        <v>42048</v>
      </c>
      <c r="B10" s="10" t="s">
        <v>34</v>
      </c>
      <c r="C10" s="11" t="s">
        <v>41</v>
      </c>
      <c r="D10" s="12" t="s">
        <v>28</v>
      </c>
      <c r="E10" s="24">
        <f>473-165</f>
        <v>308</v>
      </c>
      <c r="F10" s="10">
        <v>137.87</v>
      </c>
      <c r="G10" s="10">
        <v>126.23</v>
      </c>
      <c r="H10" s="10">
        <v>34.292999999999999</v>
      </c>
      <c r="I10" s="10">
        <v>61.31</v>
      </c>
      <c r="J10" s="10">
        <v>0.46960000000000002</v>
      </c>
      <c r="K10" s="10">
        <v>0.45079999999999998</v>
      </c>
      <c r="L10" s="10">
        <v>14.682499999999999</v>
      </c>
      <c r="M10" s="10">
        <v>33.176000000000002</v>
      </c>
      <c r="N10" s="21">
        <f t="shared" si="1"/>
        <v>18.493500000000004</v>
      </c>
      <c r="O10" s="13">
        <v>0.5</v>
      </c>
      <c r="P10" s="13">
        <v>7.66</v>
      </c>
      <c r="Q10" s="13">
        <v>24.6</v>
      </c>
      <c r="R10" s="13">
        <v>40.799999999999997</v>
      </c>
      <c r="S10" s="13">
        <v>24.1</v>
      </c>
      <c r="T10" s="13">
        <v>10.050000000000001</v>
      </c>
      <c r="U10" s="13">
        <v>35.5</v>
      </c>
      <c r="V10" s="14" t="s">
        <v>42</v>
      </c>
    </row>
    <row r="11" spans="1:22" ht="59.1" customHeight="1" x14ac:dyDescent="0.25">
      <c r="A11" s="1" t="s">
        <v>0</v>
      </c>
      <c r="B11" s="2" t="s">
        <v>1</v>
      </c>
      <c r="C11" s="3" t="s">
        <v>2</v>
      </c>
      <c r="D11" s="3" t="s">
        <v>3</v>
      </c>
      <c r="E11" s="26" t="s">
        <v>4</v>
      </c>
      <c r="F11" s="2" t="s">
        <v>5</v>
      </c>
      <c r="G11" s="2" t="s">
        <v>6</v>
      </c>
      <c r="H11" s="2" t="s">
        <v>7</v>
      </c>
      <c r="I11" s="2" t="s">
        <v>8</v>
      </c>
      <c r="J11" s="2" t="s">
        <v>9</v>
      </c>
      <c r="K11" s="2" t="s">
        <v>10</v>
      </c>
      <c r="L11" s="2" t="s">
        <v>11</v>
      </c>
      <c r="M11" s="4" t="s">
        <v>12</v>
      </c>
      <c r="N11" s="26" t="s">
        <v>13</v>
      </c>
      <c r="O11" s="19" t="s">
        <v>14</v>
      </c>
      <c r="P11" s="19" t="s">
        <v>15</v>
      </c>
      <c r="Q11" s="19" t="s">
        <v>16</v>
      </c>
      <c r="R11" s="19" t="s">
        <v>17</v>
      </c>
      <c r="S11" s="6" t="s">
        <v>18</v>
      </c>
      <c r="T11" s="6" t="s">
        <v>19</v>
      </c>
      <c r="U11" s="6" t="s">
        <v>20</v>
      </c>
      <c r="V11" s="8" t="s">
        <v>21</v>
      </c>
    </row>
    <row r="12" spans="1:22" ht="59.1" customHeight="1" x14ac:dyDescent="0.25">
      <c r="A12" s="9">
        <v>42055</v>
      </c>
      <c r="B12" s="10" t="s">
        <v>43</v>
      </c>
      <c r="C12" s="11" t="s">
        <v>44</v>
      </c>
      <c r="D12" s="12" t="s">
        <v>28</v>
      </c>
      <c r="E12" s="10">
        <v>196</v>
      </c>
      <c r="F12" s="10">
        <v>118.8</v>
      </c>
      <c r="G12" s="10">
        <v>107.78</v>
      </c>
      <c r="H12" s="10">
        <v>22.8111</v>
      </c>
      <c r="I12" s="10">
        <v>40.3626</v>
      </c>
      <c r="J12" s="10">
        <v>0.34039999999999998</v>
      </c>
      <c r="K12" s="10">
        <v>0.32750000000000001</v>
      </c>
      <c r="L12" s="10">
        <v>14.5154</v>
      </c>
      <c r="M12" s="10">
        <v>23.2105</v>
      </c>
      <c r="N12" s="10">
        <f>M12-L12</f>
        <v>8.6951000000000001</v>
      </c>
      <c r="O12" s="13">
        <v>30.1</v>
      </c>
      <c r="P12" s="13">
        <v>7.97</v>
      </c>
      <c r="Q12" s="13">
        <v>9.9</v>
      </c>
      <c r="R12" s="13">
        <v>38.200000000000003</v>
      </c>
      <c r="S12" s="13">
        <v>9.3699999999999992</v>
      </c>
      <c r="T12" s="13">
        <v>9.35</v>
      </c>
      <c r="U12" s="13">
        <v>30.5</v>
      </c>
      <c r="V12" s="14" t="s">
        <v>45</v>
      </c>
    </row>
    <row r="13" spans="1:22" ht="59.1" customHeight="1" x14ac:dyDescent="0.25">
      <c r="A13" s="9">
        <v>42055</v>
      </c>
      <c r="B13" s="10" t="s">
        <v>43</v>
      </c>
      <c r="C13" s="11" t="s">
        <v>46</v>
      </c>
      <c r="D13" s="12" t="s">
        <v>28</v>
      </c>
      <c r="E13" s="10">
        <v>168</v>
      </c>
      <c r="F13" s="10">
        <v>107.23</v>
      </c>
      <c r="G13" s="10">
        <v>96.84</v>
      </c>
      <c r="H13" s="10">
        <v>19.967199999999998</v>
      </c>
      <c r="I13" s="10">
        <v>33.762999999999998</v>
      </c>
      <c r="J13" s="10">
        <v>0.26090000000000002</v>
      </c>
      <c r="K13" s="10">
        <v>0.24540000000000001</v>
      </c>
      <c r="L13" s="10">
        <v>14.5807</v>
      </c>
      <c r="M13" s="10">
        <v>22.869900000000001</v>
      </c>
      <c r="N13" s="10">
        <f t="shared" ref="N13:N14" si="2">M13-L13</f>
        <v>8.289200000000001</v>
      </c>
      <c r="O13" s="13">
        <v>86.6</v>
      </c>
      <c r="P13" s="13">
        <v>8.08</v>
      </c>
      <c r="Q13" s="13">
        <v>8.3000000000000007</v>
      </c>
      <c r="R13" s="13">
        <v>41.4</v>
      </c>
      <c r="S13" s="13">
        <v>10.58</v>
      </c>
      <c r="T13" s="13">
        <v>5.14</v>
      </c>
      <c r="U13" s="13">
        <v>38.5</v>
      </c>
      <c r="V13" s="14" t="s">
        <v>47</v>
      </c>
    </row>
    <row r="14" spans="1:22" ht="59.1" customHeight="1" x14ac:dyDescent="0.25">
      <c r="A14" s="9">
        <v>42055</v>
      </c>
      <c r="B14" s="10" t="s">
        <v>43</v>
      </c>
      <c r="C14" s="11" t="s">
        <v>48</v>
      </c>
      <c r="D14" s="12" t="s">
        <v>28</v>
      </c>
      <c r="E14" s="10">
        <v>184</v>
      </c>
      <c r="F14" s="10">
        <v>108.06</v>
      </c>
      <c r="G14" s="10">
        <v>98.84</v>
      </c>
      <c r="H14" s="10">
        <v>18.384</v>
      </c>
      <c r="I14" s="10">
        <v>37.987200000000001</v>
      </c>
      <c r="J14" s="10">
        <v>0.27760000000000001</v>
      </c>
      <c r="K14" s="10">
        <v>0.27679999999999999</v>
      </c>
      <c r="L14" s="10">
        <v>14.542299999999999</v>
      </c>
      <c r="M14" s="10">
        <v>21.111999999999998</v>
      </c>
      <c r="N14" s="10">
        <f t="shared" si="2"/>
        <v>6.5696999999999992</v>
      </c>
      <c r="O14" s="13">
        <v>96.3</v>
      </c>
      <c r="P14" s="13">
        <v>8</v>
      </c>
      <c r="Q14" s="13">
        <v>10.1</v>
      </c>
      <c r="R14" s="13">
        <v>41.6</v>
      </c>
      <c r="S14" s="13">
        <v>9.49</v>
      </c>
      <c r="T14" s="13">
        <v>7.68</v>
      </c>
      <c r="U14" s="13">
        <v>42</v>
      </c>
      <c r="V14" s="14" t="s">
        <v>49</v>
      </c>
    </row>
    <row r="15" spans="1:22" ht="59.1" customHeight="1" x14ac:dyDescent="0.25">
      <c r="A15" s="9">
        <v>42055</v>
      </c>
      <c r="B15" s="10" t="s">
        <v>43</v>
      </c>
      <c r="C15" s="11" t="s">
        <v>50</v>
      </c>
      <c r="D15" s="12" t="s">
        <v>24</v>
      </c>
      <c r="E15" s="10">
        <v>276</v>
      </c>
      <c r="F15" s="10">
        <v>124.46</v>
      </c>
      <c r="G15" s="10">
        <v>115.47</v>
      </c>
      <c r="H15" s="10">
        <v>29.546800000000001</v>
      </c>
      <c r="I15" s="10">
        <v>55.437600000000003</v>
      </c>
      <c r="J15" s="10">
        <v>0.45069999999999999</v>
      </c>
      <c r="K15" s="10">
        <v>0.46339999999999998</v>
      </c>
      <c r="L15" s="10">
        <v>14.518700000000001</v>
      </c>
      <c r="M15" s="10">
        <v>27.227</v>
      </c>
      <c r="N15" s="10">
        <f>(M15-L15)+2.76</f>
        <v>15.468299999999999</v>
      </c>
      <c r="O15" s="13">
        <v>40.200000000000003</v>
      </c>
      <c r="P15" s="13">
        <v>8.0350000000000001</v>
      </c>
      <c r="Q15" s="13">
        <v>9.3000000000000007</v>
      </c>
      <c r="R15" s="13">
        <v>41.9</v>
      </c>
      <c r="S15" s="13">
        <v>11.47</v>
      </c>
      <c r="T15" s="13">
        <v>11.15</v>
      </c>
      <c r="U15" s="13">
        <v>27.5</v>
      </c>
      <c r="V15" s="14" t="s">
        <v>51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Riggs</dc:creator>
  <cp:lastModifiedBy>David Coate</cp:lastModifiedBy>
  <dcterms:created xsi:type="dcterms:W3CDTF">2017-08-02T21:49:06Z</dcterms:created>
  <dcterms:modified xsi:type="dcterms:W3CDTF">2018-01-05T17:37:23Z</dcterms:modified>
</cp:coreProperties>
</file>